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35" yWindow="45" windowWidth="11160" windowHeight="9480"/>
  </bookViews>
  <sheets>
    <sheet name="3.10" sheetId="2" r:id="rId1"/>
  </sheets>
  <calcPr calcId="124519"/>
</workbook>
</file>

<file path=xl/calcChain.xml><?xml version="1.0" encoding="utf-8"?>
<calcChain xmlns="http://schemas.openxmlformats.org/spreadsheetml/2006/main">
  <c r="C5" i="2"/>
  <c r="G6" l="1"/>
  <c r="F6"/>
  <c r="H15"/>
  <c r="I15"/>
  <c r="J22" l="1"/>
  <c r="E22"/>
  <c r="J25" l="1"/>
  <c r="J26"/>
  <c r="J14"/>
  <c r="J10"/>
  <c r="E26"/>
  <c r="J23" l="1"/>
  <c r="D6"/>
  <c r="C6"/>
  <c r="J17"/>
  <c r="I17"/>
  <c r="H17"/>
  <c r="E17"/>
  <c r="I8"/>
  <c r="G20"/>
  <c r="G19" s="1"/>
  <c r="F20"/>
  <c r="F19" s="1"/>
  <c r="D20"/>
  <c r="C20"/>
  <c r="C19" s="1"/>
  <c r="I22"/>
  <c r="H22"/>
  <c r="J27"/>
  <c r="J28"/>
  <c r="I27"/>
  <c r="I28"/>
  <c r="F5" l="1"/>
  <c r="D19"/>
  <c r="E19" s="1"/>
  <c r="E20"/>
  <c r="G5"/>
  <c r="H6"/>
  <c r="J6"/>
  <c r="I6"/>
  <c r="E6"/>
  <c r="J12" l="1"/>
  <c r="J13"/>
  <c r="I16" l="1"/>
  <c r="I14"/>
  <c r="I13"/>
  <c r="I11"/>
  <c r="I10"/>
  <c r="J8" l="1"/>
  <c r="J9"/>
  <c r="J11"/>
  <c r="J16"/>
  <c r="J18"/>
  <c r="H16"/>
  <c r="H14"/>
  <c r="H13"/>
  <c r="H11"/>
  <c r="H10"/>
  <c r="E16"/>
  <c r="E14"/>
  <c r="E13"/>
  <c r="E11"/>
  <c r="E10"/>
  <c r="H23"/>
  <c r="H24"/>
  <c r="H25"/>
  <c r="H26"/>
  <c r="H8"/>
  <c r="H9"/>
  <c r="H12"/>
  <c r="H18"/>
  <c r="E23"/>
  <c r="E24"/>
  <c r="E25"/>
  <c r="E8"/>
  <c r="E9"/>
  <c r="E12"/>
  <c r="E18"/>
  <c r="I26"/>
  <c r="I25"/>
  <c r="J24"/>
  <c r="I24"/>
  <c r="I23"/>
  <c r="I18"/>
  <c r="I12"/>
  <c r="I9"/>
  <c r="J19" l="1"/>
  <c r="I19"/>
  <c r="J20"/>
  <c r="H19"/>
  <c r="H20"/>
  <c r="D5"/>
  <c r="I20"/>
  <c r="J5" l="1"/>
  <c r="I5"/>
  <c r="H5"/>
  <c r="E5"/>
</calcChain>
</file>

<file path=xl/sharedStrings.xml><?xml version="1.0" encoding="utf-8"?>
<sst xmlns="http://schemas.openxmlformats.org/spreadsheetml/2006/main" count="40" uniqueCount="33">
  <si>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</si>
  <si>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</si>
  <si>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</si>
  <si>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</si>
  <si>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</si>
  <si>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</si>
  <si>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</si>
  <si>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</si>
  <si>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</si>
  <si>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</si>
  <si>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</si>
  <si>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</si>
  <si>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% исполнения плана на год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</si>
  <si>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</si>
  <si>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</si>
  <si>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</si>
  <si>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</si>
  <si>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</si>
  <si>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Уточненный план на год</t>
  </si>
  <si>
    <t>субвенции бюджетам бюджетной системы Российской Федерации</t>
  </si>
  <si>
    <t>Темп роста, % (гр.6/гр.3)*100</t>
  </si>
  <si>
    <t>Отклонение (гр.6-гр.3)</t>
  </si>
  <si>
    <t>Неналоговые доходы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</si>
  <si>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</si>
  <si>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</si>
  <si>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</si>
  <si>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-</t>
  </si>
  <si>
    <t>2019 год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</si>
  <si>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</si>
  <si>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2020 год</t>
  </si>
  <si>
    <t>Транспортный налог</t>
  </si>
  <si>
    <t>Анализ исполнения консолидированного бюджета Нижневартовского района по доходам в разрезе видов доходов за I полугодие 2020 г. в сравнении с I полугодием 2019 г., тыс. рублей</t>
  </si>
  <si>
    <t>Исполнение за I полугодие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</si>
</sst>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5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164" fontId="4" fillId="3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wrapText="1"/>
    </xf>
    <xf numFmtId="164" fontId="8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4" fontId="1" fillId="0" borderId="0" xfId="0" applyNumberFormat="1" applyFont="1"/>
    <xf numFmtId="4" fontId="6" fillId="0" borderId="0" xfId="0" applyNumberFormat="1" applyFont="1"/>
    <xf numFmtId="4" fontId="5" fillId="0" borderId="0" xfId="0" applyNumberFormat="1" applyFont="1"/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9"/>
  <sheetViews>
    <sheetView tabSelected="1" topLeftCell="B1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4" sqref="B1:J1048576"/>
    </sheetView>
  </sheetViews>
  <sheetFormatPr defaultRowHeight="15"/>
  <cols>
    <col min="1" max="1" width="0" style="2" hidden="1" customWidth="1"/>
    <col min="2" max="2" width="51.5703125" style="2" customWidth="1"/>
    <col min="3" max="3" width="15.7109375" style="30" customWidth="1"/>
    <col min="4" max="4" width="15.5703125" style="30" customWidth="1"/>
    <col min="5" max="5" width="15.28515625" style="2" customWidth="1"/>
    <col min="6" max="6" width="15.85546875" style="30" customWidth="1"/>
    <col min="7" max="7" width="15" style="30" customWidth="1"/>
    <col min="8" max="8" width="15" style="2" customWidth="1"/>
    <col min="9" max="9" width="15.5703125" style="10" customWidth="1"/>
    <col min="10" max="10" width="10.28515625" style="10" customWidth="1"/>
    <col min="11" max="16384" width="9.140625" style="2"/>
  </cols>
  <sheetData>
    <row r="1" spans="1:10" ht="49.5" customHeight="1">
      <c r="A1" s="1"/>
      <c r="B1" s="31" t="s">
        <v>31</v>
      </c>
      <c r="C1" s="31"/>
      <c r="D1" s="31"/>
      <c r="E1" s="31"/>
      <c r="F1" s="31"/>
      <c r="G1" s="31"/>
      <c r="H1" s="31"/>
      <c r="I1" s="31"/>
      <c r="J1" s="31"/>
    </row>
    <row r="2" spans="1:10" ht="24" customHeight="1">
      <c r="B2" s="33" t="s">
        <v>0</v>
      </c>
      <c r="C2" s="32" t="s">
        <v>27</v>
      </c>
      <c r="D2" s="32"/>
      <c r="E2" s="32"/>
      <c r="F2" s="35" t="s">
        <v>29</v>
      </c>
      <c r="G2" s="36"/>
      <c r="H2" s="37"/>
      <c r="I2" s="38" t="s">
        <v>21</v>
      </c>
      <c r="J2" s="38" t="s">
        <v>20</v>
      </c>
    </row>
    <row r="3" spans="1:10" ht="54.75" customHeight="1">
      <c r="B3" s="34"/>
      <c r="C3" s="3" t="s">
        <v>18</v>
      </c>
      <c r="D3" s="3" t="s">
        <v>32</v>
      </c>
      <c r="E3" s="4" t="s">
        <v>12</v>
      </c>
      <c r="F3" s="3" t="s">
        <v>18</v>
      </c>
      <c r="G3" s="3" t="s">
        <v>32</v>
      </c>
      <c r="H3" s="4" t="s">
        <v>12</v>
      </c>
      <c r="I3" s="39"/>
      <c r="J3" s="39"/>
    </row>
    <row r="4" spans="1:10" ht="16.5" customHeight="1">
      <c r="B4" s="5">
        <v>1</v>
      </c>
      <c r="C4" s="3">
        <v>2</v>
      </c>
      <c r="D4" s="3">
        <v>3</v>
      </c>
      <c r="E4" s="4">
        <v>4</v>
      </c>
      <c r="F4" s="3">
        <v>5</v>
      </c>
      <c r="G4" s="3">
        <v>6</v>
      </c>
      <c r="H4" s="4">
        <v>7</v>
      </c>
      <c r="I4" s="6">
        <v>8</v>
      </c>
      <c r="J4" s="6">
        <v>9</v>
      </c>
    </row>
    <row r="5" spans="1:10">
      <c r="B5" s="7" t="s">
        <v>1</v>
      </c>
      <c r="C5" s="8">
        <f>C6+C19+0.1</f>
        <v>4522892.0289999992</v>
      </c>
      <c r="D5" s="8">
        <f>D6+D19</f>
        <v>2319777.608</v>
      </c>
      <c r="E5" s="9">
        <f>D5/C5*100</f>
        <v>51.289696794130577</v>
      </c>
      <c r="F5" s="8">
        <f>F6+F19</f>
        <v>4633435.5749999993</v>
      </c>
      <c r="G5" s="8">
        <f>G6+G19</f>
        <v>2629500.2199999997</v>
      </c>
      <c r="H5" s="9">
        <f>G5/F5*100</f>
        <v>56.750551020664616</v>
      </c>
      <c r="I5" s="8">
        <f>G5-D5</f>
        <v>309722.61199999973</v>
      </c>
      <c r="J5" s="8">
        <f>G5/D5*100</f>
        <v>113.35139243226973</v>
      </c>
    </row>
    <row r="6" spans="1:10" s="10" customFormat="1">
      <c r="B6" s="11" t="s">
        <v>7</v>
      </c>
      <c r="C6" s="8">
        <f>C8+C9+C10+C11+C12+C13+C14+C16+C17+C18</f>
        <v>2289428</v>
      </c>
      <c r="D6" s="8">
        <f>D8+D9+D10+D11+D12+D13+D14+D16+D17+D18</f>
        <v>1236962.997</v>
      </c>
      <c r="E6" s="8">
        <f t="shared" ref="E6:E22" si="0">D6/C6*100</f>
        <v>54.029346937313591</v>
      </c>
      <c r="F6" s="8">
        <f>F8+F9+F10+F11+F12+F13+F14+F16+F18+F17+F15</f>
        <v>2517857.9819999998</v>
      </c>
      <c r="G6" s="8">
        <f>G8+G9+G10+G11+G12+G13+G14+G16+G18+G17+G15</f>
        <v>1327100.5490000001</v>
      </c>
      <c r="H6" s="8">
        <f t="shared" ref="H6:H20" si="1">G6/F6*100</f>
        <v>52.707521968568294</v>
      </c>
      <c r="I6" s="8">
        <f t="shared" ref="I6:I19" si="2">G6-D6</f>
        <v>90137.552000000142</v>
      </c>
      <c r="J6" s="8">
        <f t="shared" ref="J6:J12" si="3">G6/D6*100</f>
        <v>107.28700472193673</v>
      </c>
    </row>
    <row r="7" spans="1:10" s="10" customFormat="1">
      <c r="B7" s="12" t="s">
        <v>2</v>
      </c>
      <c r="C7" s="13"/>
      <c r="D7" s="14"/>
      <c r="E7" s="14"/>
      <c r="F7" s="14"/>
      <c r="G7" s="14"/>
      <c r="H7" s="14"/>
      <c r="I7" s="14"/>
      <c r="J7" s="14"/>
    </row>
    <row r="8" spans="1:10" s="10" customFormat="1">
      <c r="B8" s="12" t="s">
        <v>3</v>
      </c>
      <c r="C8" s="14">
        <v>1509443</v>
      </c>
      <c r="D8" s="14">
        <v>828709.42599999998</v>
      </c>
      <c r="E8" s="14">
        <f t="shared" si="0"/>
        <v>54.90167074874639</v>
      </c>
      <c r="F8" s="14">
        <v>1606578</v>
      </c>
      <c r="G8" s="14">
        <v>841566.49600000004</v>
      </c>
      <c r="H8" s="14">
        <f t="shared" si="1"/>
        <v>52.382548248513302</v>
      </c>
      <c r="I8" s="14">
        <f t="shared" si="2"/>
        <v>12857.070000000065</v>
      </c>
      <c r="J8" s="14">
        <f t="shared" si="3"/>
        <v>101.5514569518122</v>
      </c>
    </row>
    <row r="9" spans="1:10" s="10" customFormat="1" ht="27" customHeight="1">
      <c r="B9" s="15" t="s">
        <v>5</v>
      </c>
      <c r="C9" s="14">
        <v>26345</v>
      </c>
      <c r="D9" s="14">
        <v>15505.663</v>
      </c>
      <c r="E9" s="14">
        <f t="shared" si="0"/>
        <v>58.856189030176509</v>
      </c>
      <c r="F9" s="14">
        <v>26784</v>
      </c>
      <c r="G9" s="14">
        <v>13899.936</v>
      </c>
      <c r="H9" s="14">
        <f t="shared" si="1"/>
        <v>51.896415770609316</v>
      </c>
      <c r="I9" s="14">
        <f t="shared" si="2"/>
        <v>-1605.7270000000008</v>
      </c>
      <c r="J9" s="14">
        <f t="shared" si="3"/>
        <v>89.644254489472658</v>
      </c>
    </row>
    <row r="10" spans="1:10" s="10" customFormat="1" ht="30">
      <c r="B10" s="15" t="s">
        <v>13</v>
      </c>
      <c r="C10" s="14">
        <v>62304</v>
      </c>
      <c r="D10" s="14">
        <v>39762.822999999997</v>
      </c>
      <c r="E10" s="14">
        <f t="shared" si="0"/>
        <v>63.820658384694397</v>
      </c>
      <c r="F10" s="14">
        <v>71250</v>
      </c>
      <c r="G10" s="14">
        <v>28999.724999999999</v>
      </c>
      <c r="H10" s="14">
        <f t="shared" si="1"/>
        <v>40.701368421052628</v>
      </c>
      <c r="I10" s="14">
        <f t="shared" si="2"/>
        <v>-10763.097999999998</v>
      </c>
      <c r="J10" s="14">
        <f t="shared" si="3"/>
        <v>72.931755876588539</v>
      </c>
    </row>
    <row r="11" spans="1:10" s="10" customFormat="1" ht="30">
      <c r="B11" s="15" t="s">
        <v>14</v>
      </c>
      <c r="C11" s="14">
        <v>8542</v>
      </c>
      <c r="D11" s="14">
        <v>4164.3239999999996</v>
      </c>
      <c r="E11" s="14">
        <f t="shared" si="0"/>
        <v>48.751158979161787</v>
      </c>
      <c r="F11" s="14">
        <v>8000</v>
      </c>
      <c r="G11" s="14">
        <v>3361.7049999999999</v>
      </c>
      <c r="H11" s="14">
        <f t="shared" si="1"/>
        <v>42.021312499999993</v>
      </c>
      <c r="I11" s="14">
        <f t="shared" si="2"/>
        <v>-802.61899999999969</v>
      </c>
      <c r="J11" s="14">
        <f t="shared" si="3"/>
        <v>80.726307559162066</v>
      </c>
    </row>
    <row r="12" spans="1:10" s="10" customFormat="1">
      <c r="B12" s="12" t="s">
        <v>4</v>
      </c>
      <c r="C12" s="14">
        <v>642</v>
      </c>
      <c r="D12" s="14">
        <v>238.40799999999999</v>
      </c>
      <c r="E12" s="14">
        <f t="shared" si="0"/>
        <v>37.135202492211839</v>
      </c>
      <c r="F12" s="14">
        <v>630</v>
      </c>
      <c r="G12" s="14">
        <v>291.77999999999997</v>
      </c>
      <c r="H12" s="14">
        <f t="shared" si="1"/>
        <v>46.31428571428571</v>
      </c>
      <c r="I12" s="14">
        <f t="shared" si="2"/>
        <v>53.371999999999986</v>
      </c>
      <c r="J12" s="14">
        <f t="shared" si="3"/>
        <v>122.38683265662225</v>
      </c>
    </row>
    <row r="13" spans="1:10" s="10" customFormat="1" ht="30">
      <c r="B13" s="15" t="s">
        <v>15</v>
      </c>
      <c r="C13" s="14">
        <v>2789</v>
      </c>
      <c r="D13" s="14">
        <v>2376.9160000000002</v>
      </c>
      <c r="E13" s="14">
        <f t="shared" si="0"/>
        <v>85.224668339906785</v>
      </c>
      <c r="F13" s="14">
        <v>4640</v>
      </c>
      <c r="G13" s="14">
        <v>2353.723</v>
      </c>
      <c r="H13" s="14">
        <f t="shared" si="1"/>
        <v>50.726788793103452</v>
      </c>
      <c r="I13" s="14">
        <f t="shared" si="2"/>
        <v>-23.193000000000211</v>
      </c>
      <c r="J13" s="14">
        <f t="shared" ref="J13:J15" si="4">G13/D13*100</f>
        <v>99.024239813270626</v>
      </c>
    </row>
    <row r="14" spans="1:10" s="10" customFormat="1">
      <c r="B14" s="15" t="s">
        <v>16</v>
      </c>
      <c r="C14" s="14">
        <v>11493</v>
      </c>
      <c r="D14" s="14">
        <v>4018.1489999999999</v>
      </c>
      <c r="E14" s="14">
        <f t="shared" si="0"/>
        <v>34.961707126076739</v>
      </c>
      <c r="F14" s="14">
        <v>14361</v>
      </c>
      <c r="G14" s="14">
        <v>2748.2260000000001</v>
      </c>
      <c r="H14" s="14">
        <f t="shared" si="1"/>
        <v>19.136731425388202</v>
      </c>
      <c r="I14" s="14">
        <f t="shared" si="2"/>
        <v>-1269.9229999999998</v>
      </c>
      <c r="J14" s="14">
        <f t="shared" si="4"/>
        <v>68.39532331926965</v>
      </c>
    </row>
    <row r="15" spans="1:10" s="10" customFormat="1">
      <c r="B15" s="15" t="s">
        <v>30</v>
      </c>
      <c r="C15" s="14">
        <v>0</v>
      </c>
      <c r="D15" s="14">
        <v>0</v>
      </c>
      <c r="E15" s="14"/>
      <c r="F15" s="14">
        <v>9090</v>
      </c>
      <c r="G15" s="14">
        <v>3361.9720000000002</v>
      </c>
      <c r="H15" s="14">
        <f t="shared" si="1"/>
        <v>36.98539053905391</v>
      </c>
      <c r="I15" s="14">
        <f t="shared" si="2"/>
        <v>3361.9720000000002</v>
      </c>
      <c r="J15" s="14"/>
    </row>
    <row r="16" spans="1:10" s="10" customFormat="1">
      <c r="B16" s="12" t="s">
        <v>17</v>
      </c>
      <c r="C16" s="14">
        <v>41888</v>
      </c>
      <c r="D16" s="14">
        <v>23299.746999999999</v>
      </c>
      <c r="E16" s="14">
        <f t="shared" si="0"/>
        <v>55.623918544690596</v>
      </c>
      <c r="F16" s="14">
        <v>44282.807000000001</v>
      </c>
      <c r="G16" s="14">
        <v>23054.87</v>
      </c>
      <c r="H16" s="14">
        <f t="shared" si="1"/>
        <v>52.062801709927733</v>
      </c>
      <c r="I16" s="14">
        <f t="shared" si="2"/>
        <v>-244.87700000000041</v>
      </c>
      <c r="J16" s="14">
        <f t="shared" ref="J16:J22" si="5">G16/D16*100</f>
        <v>98.949014339082737</v>
      </c>
    </row>
    <row r="17" spans="2:10" s="10" customFormat="1">
      <c r="B17" s="12" t="s">
        <v>25</v>
      </c>
      <c r="C17" s="14">
        <v>3255</v>
      </c>
      <c r="D17" s="14">
        <v>2063.741</v>
      </c>
      <c r="E17" s="14">
        <f t="shared" si="0"/>
        <v>63.40218125960061</v>
      </c>
      <c r="F17" s="14">
        <v>3562</v>
      </c>
      <c r="G17" s="14">
        <v>1831.616</v>
      </c>
      <c r="H17" s="14">
        <f t="shared" si="1"/>
        <v>51.42099943851769</v>
      </c>
      <c r="I17" s="14">
        <f t="shared" si="2"/>
        <v>-232.125</v>
      </c>
      <c r="J17" s="14">
        <f t="shared" si="5"/>
        <v>88.752222299212931</v>
      </c>
    </row>
    <row r="18" spans="2:10" s="10" customFormat="1">
      <c r="B18" s="12" t="s">
        <v>22</v>
      </c>
      <c r="C18" s="14">
        <v>622727</v>
      </c>
      <c r="D18" s="14">
        <v>316823.8</v>
      </c>
      <c r="E18" s="14">
        <f t="shared" si="0"/>
        <v>50.876836880366518</v>
      </c>
      <c r="F18" s="14">
        <v>728680.17500000005</v>
      </c>
      <c r="G18" s="14">
        <v>405630.5</v>
      </c>
      <c r="H18" s="14">
        <f t="shared" si="1"/>
        <v>55.666465744041957</v>
      </c>
      <c r="I18" s="14">
        <f t="shared" si="2"/>
        <v>88806.700000000012</v>
      </c>
      <c r="J18" s="14">
        <f t="shared" si="5"/>
        <v>128.03031211670336</v>
      </c>
    </row>
    <row r="19" spans="2:10">
      <c r="B19" s="7" t="s">
        <v>11</v>
      </c>
      <c r="C19" s="8">
        <f>C20+C26+C27+C28</f>
        <v>2233463.9289999995</v>
      </c>
      <c r="D19" s="8">
        <f>D20+D26+D27+D28</f>
        <v>1082814.611</v>
      </c>
      <c r="E19" s="16">
        <f t="shared" si="0"/>
        <v>48.481401330927888</v>
      </c>
      <c r="F19" s="8">
        <f>F20+F26+F27+F28</f>
        <v>2115577.5929999999</v>
      </c>
      <c r="G19" s="8">
        <f>G20+G26+G27+G28</f>
        <v>1302399.6709999999</v>
      </c>
      <c r="H19" s="9">
        <f t="shared" si="1"/>
        <v>61.562368372087406</v>
      </c>
      <c r="I19" s="8">
        <f t="shared" si="2"/>
        <v>219585.05999999982</v>
      </c>
      <c r="J19" s="8">
        <f t="shared" si="5"/>
        <v>120.27910020508578</v>
      </c>
    </row>
    <row r="20" spans="2:10" ht="30">
      <c r="B20" s="17" t="s">
        <v>6</v>
      </c>
      <c r="C20" s="14">
        <f>C22+C23+C24+C25</f>
        <v>2216709.5239999997</v>
      </c>
      <c r="D20" s="14">
        <f>D22+D23+D24+D25</f>
        <v>1051307.648</v>
      </c>
      <c r="E20" s="14">
        <f t="shared" si="0"/>
        <v>47.426495741442039</v>
      </c>
      <c r="F20" s="14">
        <f>F22+F23+F24+F25</f>
        <v>2103612.7859999998</v>
      </c>
      <c r="G20" s="14">
        <f>G22+G23+G24+G25</f>
        <v>1293228.264</v>
      </c>
      <c r="H20" s="18">
        <f t="shared" si="1"/>
        <v>61.476535634633663</v>
      </c>
      <c r="I20" s="14">
        <f t="shared" ref="I20:I28" si="6">G20-D20</f>
        <v>241920.61599999992</v>
      </c>
      <c r="J20" s="14">
        <f t="shared" si="5"/>
        <v>123.01140075031584</v>
      </c>
    </row>
    <row r="21" spans="2:10">
      <c r="B21" s="17" t="s">
        <v>2</v>
      </c>
      <c r="C21" s="19"/>
      <c r="D21" s="14"/>
      <c r="E21" s="18"/>
      <c r="F21" s="14"/>
      <c r="G21" s="14"/>
      <c r="H21" s="18"/>
      <c r="I21" s="14"/>
      <c r="J21" s="14"/>
    </row>
    <row r="22" spans="2:10" s="23" customFormat="1" ht="30">
      <c r="B22" s="20" t="s">
        <v>23</v>
      </c>
      <c r="C22" s="21">
        <v>27413.7</v>
      </c>
      <c r="D22" s="21">
        <v>18820.349999999999</v>
      </c>
      <c r="E22" s="18">
        <f t="shared" si="0"/>
        <v>68.653082218015072</v>
      </c>
      <c r="F22" s="21">
        <v>36620.1</v>
      </c>
      <c r="G22" s="21">
        <v>27981.5</v>
      </c>
      <c r="H22" s="22">
        <f t="shared" ref="H22:H26" si="7">G22/F22*100</f>
        <v>76.41022280113927</v>
      </c>
      <c r="I22" s="21">
        <f t="shared" si="6"/>
        <v>9161.1500000000015</v>
      </c>
      <c r="J22" s="14">
        <f t="shared" si="5"/>
        <v>148.67683119601921</v>
      </c>
    </row>
    <row r="23" spans="2:10" ht="45">
      <c r="B23" s="20" t="s">
        <v>8</v>
      </c>
      <c r="C23" s="21">
        <v>649736.91200000001</v>
      </c>
      <c r="D23" s="21">
        <v>83276.942999999999</v>
      </c>
      <c r="E23" s="22">
        <f t="shared" ref="E23:E26" si="8">D23/C23*100</f>
        <v>12.817025085377942</v>
      </c>
      <c r="F23" s="21">
        <v>365874.31800000003</v>
      </c>
      <c r="G23" s="21">
        <v>108227.398</v>
      </c>
      <c r="H23" s="22">
        <f t="shared" si="7"/>
        <v>29.580485067005984</v>
      </c>
      <c r="I23" s="21">
        <f t="shared" si="6"/>
        <v>24950.455000000002</v>
      </c>
      <c r="J23" s="21">
        <f t="shared" ref="J23:J26" si="9">G23/D23*100</f>
        <v>129.96082000752597</v>
      </c>
    </row>
    <row r="24" spans="2:10" ht="30">
      <c r="B24" s="20" t="s">
        <v>19</v>
      </c>
      <c r="C24" s="21">
        <v>1528733.004</v>
      </c>
      <c r="D24" s="21">
        <v>946712.68700000003</v>
      </c>
      <c r="E24" s="22">
        <f t="shared" si="8"/>
        <v>61.92792884845705</v>
      </c>
      <c r="F24" s="21">
        <v>1676341.3149999999</v>
      </c>
      <c r="G24" s="21">
        <v>1153866.0249999999</v>
      </c>
      <c r="H24" s="22">
        <f t="shared" si="7"/>
        <v>68.832403918888076</v>
      </c>
      <c r="I24" s="21">
        <f t="shared" si="6"/>
        <v>207153.33799999987</v>
      </c>
      <c r="J24" s="21">
        <f t="shared" si="9"/>
        <v>121.88133114138778</v>
      </c>
    </row>
    <row r="25" spans="2:10">
      <c r="B25" s="24" t="s">
        <v>9</v>
      </c>
      <c r="C25" s="21">
        <v>10825.907999999999</v>
      </c>
      <c r="D25" s="21">
        <v>2497.6680000000001</v>
      </c>
      <c r="E25" s="22">
        <f t="shared" si="8"/>
        <v>23.071210285548339</v>
      </c>
      <c r="F25" s="21">
        <v>24777.053</v>
      </c>
      <c r="G25" s="21">
        <v>3153.3409999999999</v>
      </c>
      <c r="H25" s="22">
        <f t="shared" si="7"/>
        <v>12.726860615747967</v>
      </c>
      <c r="I25" s="21">
        <f t="shared" si="6"/>
        <v>655.67299999999977</v>
      </c>
      <c r="J25" s="21">
        <f t="shared" si="9"/>
        <v>126.25140731274132</v>
      </c>
    </row>
    <row r="26" spans="2:10">
      <c r="B26" s="25" t="s">
        <v>10</v>
      </c>
      <c r="C26" s="14">
        <v>16754.404999999999</v>
      </c>
      <c r="D26" s="14">
        <v>32169.305</v>
      </c>
      <c r="E26" s="22">
        <f t="shared" si="8"/>
        <v>192.00505777435845</v>
      </c>
      <c r="F26" s="14">
        <v>11964.807000000001</v>
      </c>
      <c r="G26" s="14">
        <v>9500.89</v>
      </c>
      <c r="H26" s="18">
        <f t="shared" si="7"/>
        <v>79.40696410731907</v>
      </c>
      <c r="I26" s="14">
        <f t="shared" si="6"/>
        <v>-22668.415000000001</v>
      </c>
      <c r="J26" s="21">
        <f t="shared" si="9"/>
        <v>29.534023193848917</v>
      </c>
    </row>
    <row r="27" spans="2:10" ht="60">
      <c r="B27" s="26" t="s">
        <v>28</v>
      </c>
      <c r="C27" s="14">
        <v>0</v>
      </c>
      <c r="D27" s="14">
        <v>47.97</v>
      </c>
      <c r="E27" s="18" t="s">
        <v>26</v>
      </c>
      <c r="F27" s="14">
        <v>0</v>
      </c>
      <c r="G27" s="14">
        <v>0</v>
      </c>
      <c r="H27" s="18" t="s">
        <v>26</v>
      </c>
      <c r="I27" s="14">
        <f t="shared" si="6"/>
        <v>-47.97</v>
      </c>
      <c r="J27" s="14">
        <f t="shared" ref="J27:J28" si="10">G27/D27*100</f>
        <v>0</v>
      </c>
    </row>
    <row r="28" spans="2:10" ht="45">
      <c r="B28" s="26" t="s">
        <v>24</v>
      </c>
      <c r="C28" s="14">
        <v>0</v>
      </c>
      <c r="D28" s="14">
        <v>-710.31200000000001</v>
      </c>
      <c r="E28" s="18" t="s">
        <v>26</v>
      </c>
      <c r="F28" s="14">
        <v>0</v>
      </c>
      <c r="G28" s="14">
        <v>-329.483</v>
      </c>
      <c r="H28" s="18" t="s">
        <v>26</v>
      </c>
      <c r="I28" s="14">
        <f t="shared" si="6"/>
        <v>380.82900000000001</v>
      </c>
      <c r="J28" s="14">
        <f t="shared" si="10"/>
        <v>46.385672774780659</v>
      </c>
    </row>
    <row r="29" spans="2:10" s="27" customFormat="1">
      <c r="C29" s="28"/>
      <c r="D29" s="28"/>
      <c r="F29" s="28"/>
      <c r="G29" s="28"/>
      <c r="I29" s="29"/>
      <c r="J29" s="29"/>
    </row>
  </sheetData>
  <mergeCells count="6">
    <mergeCell ref="B1:J1"/>
    <mergeCell ref="C2:E2"/>
    <mergeCell ref="B2:B3"/>
    <mergeCell ref="F2:H2"/>
    <mergeCell ref="I2:I3"/>
    <mergeCell ref="J2:J3"/>
  </mergeCells>
  <printOptions horizontalCentered="1"/>
  <pageMargins left="0" right="0" top="0" bottom="0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Анюта</cp:lastModifiedBy>
  <cp:lastPrinted>2020-07-21T11:04:21Z</cp:lastPrinted>
  <dcterms:created xsi:type="dcterms:W3CDTF">2015-05-06T07:14:08Z</dcterms:created>
  <dcterms:modified xsi:type="dcterms:W3CDTF">2020-07-21T11:04:47Z</dcterms:modified>
</cp:coreProperties>
</file>